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一般公共预算支出" sheetId="1" r:id="rId1"/>
    <sheet name="政府性基金支出" sheetId="2" r:id="rId2"/>
  </sheets>
  <definedNames/>
  <calcPr fullCalcOnLoad="1" fullPrecision="0"/>
</workbook>
</file>

<file path=xl/sharedStrings.xml><?xml version="1.0" encoding="utf-8"?>
<sst xmlns="http://schemas.openxmlformats.org/spreadsheetml/2006/main" count="114" uniqueCount="106">
  <si>
    <t>2021年一般公共预算支出调整表</t>
  </si>
  <si>
    <t>单位：万元</t>
  </si>
  <si>
    <t>涉及调整科目</t>
  </si>
  <si>
    <t>预算数</t>
  </si>
  <si>
    <t>调整金额</t>
  </si>
  <si>
    <t>调整后预算数</t>
  </si>
  <si>
    <t>一、一般公共服务支出</t>
  </si>
  <si>
    <t>2010350-事业运行</t>
  </si>
  <si>
    <t>2010399-其他政府办公厅（室）及相关机构事务支出</t>
  </si>
  <si>
    <t>2010402-一般行政管理事务</t>
  </si>
  <si>
    <t>2010650-事业运行</t>
  </si>
  <si>
    <t>2013102-一般行政管理事务</t>
  </si>
  <si>
    <t>2013202-一般行政管理事务</t>
  </si>
  <si>
    <t>2013299- 其他组织事务支出</t>
  </si>
  <si>
    <t>2013602-一般行政管理事务</t>
  </si>
  <si>
    <t>2019999-其他一般公共服务支出</t>
  </si>
  <si>
    <t>二、公共安全支出</t>
  </si>
  <si>
    <t>2040201-行政运行</t>
  </si>
  <si>
    <t>2040220-执法办案</t>
  </si>
  <si>
    <t>2049999-其他公共安全支出</t>
  </si>
  <si>
    <t>三、教育支出</t>
  </si>
  <si>
    <t>2050199-其他教育管理事务支出</t>
  </si>
  <si>
    <t>2050202-小学教育</t>
  </si>
  <si>
    <t>2050802-干部教育</t>
  </si>
  <si>
    <t>20599-其他教育支出</t>
  </si>
  <si>
    <t>四、科学技术支出</t>
  </si>
  <si>
    <t>2060499-其他技术研究与开发支出</t>
  </si>
  <si>
    <t>五、文化旅游体育与传媒支出</t>
  </si>
  <si>
    <t>2070104-图书馆</t>
  </si>
  <si>
    <t>2070113-旅游宣传</t>
  </si>
  <si>
    <t>2070199-其他文化和旅游支出</t>
  </si>
  <si>
    <t>2070309-体育交流与合作</t>
  </si>
  <si>
    <t>六、社会保障和就业支出</t>
  </si>
  <si>
    <t>2080505-机关事业单位基本养老保险缴费支出</t>
  </si>
  <si>
    <t>2080803-在乡复员、退伍军人生活补助</t>
  </si>
  <si>
    <t>2080805-义务兵优待</t>
  </si>
  <si>
    <t>2080901-退役士兵安置</t>
  </si>
  <si>
    <t>2080902-军队移交政府的离退休人员安置</t>
  </si>
  <si>
    <t>2080905-军队转业干部安置</t>
  </si>
  <si>
    <t>2081002-老年福利</t>
  </si>
  <si>
    <t>2081107-残疾人生活和护理补贴</t>
  </si>
  <si>
    <t>2089999-其他社会保障和就业支出</t>
  </si>
  <si>
    <t>七、卫生健康支出</t>
  </si>
  <si>
    <t>2100408-基本公共卫生服务</t>
  </si>
  <si>
    <t>2100410-突发公共卫生事件应急处理</t>
  </si>
  <si>
    <t>2100717-计划生育服务</t>
  </si>
  <si>
    <t>2101101-行政单位医疗</t>
  </si>
  <si>
    <t>2101202-财政对城乡居民基本医疗保险基金的补助</t>
  </si>
  <si>
    <t>2101301-城乡医疗救助</t>
  </si>
  <si>
    <t>2109999-其他卫生健康支出</t>
  </si>
  <si>
    <t>八、节能环保支出</t>
  </si>
  <si>
    <t>2110302-水体</t>
  </si>
  <si>
    <t>2111001-能源节约利用</t>
  </si>
  <si>
    <t>九、城乡社区支出</t>
  </si>
  <si>
    <t>2120102-一般行政管理事务</t>
  </si>
  <si>
    <t>十、农林水支出</t>
  </si>
  <si>
    <t>2130102-一般行政管理事务</t>
  </si>
  <si>
    <t>2130399-其他水利支出</t>
  </si>
  <si>
    <t>2130705-对村民委员会和村党支部的补助</t>
  </si>
  <si>
    <t>2130706-对村集体经济组织的补助</t>
  </si>
  <si>
    <t>2139999-其他农林水支出</t>
  </si>
  <si>
    <t>十一、资源勘探工业信息等支出</t>
  </si>
  <si>
    <t>2150805-中小企业发展专项</t>
  </si>
  <si>
    <t>十一、住房保障支出</t>
  </si>
  <si>
    <t>2210201-住房公积金</t>
  </si>
  <si>
    <t>十二、粮油物资储备支出</t>
  </si>
  <si>
    <t>2220499-其他粮油储备支出</t>
  </si>
  <si>
    <t>十三、灾害防治及应急管理支出</t>
  </si>
  <si>
    <t>2240204-消防应急救援</t>
  </si>
  <si>
    <t>十四、预备费</t>
  </si>
  <si>
    <t>十五、其他支出2299999</t>
  </si>
  <si>
    <t>支出合计</t>
  </si>
  <si>
    <t>2021年政府性基金支出调整表</t>
  </si>
  <si>
    <t>一、文化旅游体育与传媒支出</t>
  </si>
  <si>
    <t xml:space="preserve">   旅游发展基金支出</t>
  </si>
  <si>
    <t xml:space="preserve">      地方旅游开发项目补助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</si>
  <si>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</si>
  <si>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</si>
  <si>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</si>
  <si>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</si>
  <si>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</si>
  <si>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</si>
  <si>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</si>
  <si>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</si>
  <si>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</si>
  <si>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</si>
  <si>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</si>
  <si>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</si>
  <si>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</si>
  <si>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</si>
  <si>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</si>
  <si>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</si>
  <si>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</si>
  <si>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</si>
  <si>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污水处理费收入安排的支出</t>
  </si>
  <si>
    <t xml:space="preserve">      污水处理设施建设和运营</t>
  </si>
  <si>
    <t>五、农林水支出</t>
  </si>
  <si>
    <t xml:space="preserve">    大中型水库库区基金安排的支出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</si>
  <si>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</si>
  <si>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</si>
  <si>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</si>
  <si>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</si>
  <si>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</si>
  <si>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用于残疾人事业的彩票公益金支出</t>
  </si>
  <si>
    <t>九、债务付息支出</t>
  </si>
  <si>
    <t xml:space="preserve">      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</si>
</sst>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center" vertical="center"/>
    </xf>
    <xf numFmtId="3" fontId="4" fillId="33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indent="1"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100" workbookViewId="0" topLeftCell="A1">
      <selection activeCell="D70" sqref="A3:D70"/>
    </sheetView>
  </sheetViews>
  <sheetFormatPr defaultColWidth="9.00390625" defaultRowHeight="14.25"/>
  <cols>
    <col min="1" max="1" width="44.625" style="27" customWidth="1"/>
    <col min="2" max="4" width="14.75390625" style="28" customWidth="1"/>
  </cols>
  <sheetData>
    <row r="1" spans="1:4" ht="20.25">
      <c r="A1" s="4" t="s">
        <v>0</v>
      </c>
      <c r="B1" s="4"/>
      <c r="C1" s="4"/>
      <c r="D1" s="4"/>
    </row>
    <row r="2" spans="1:4" ht="15">
      <c r="A2" s="29"/>
      <c r="B2" s="5"/>
      <c r="C2" s="6"/>
      <c r="D2" s="30" t="s">
        <v>1</v>
      </c>
    </row>
    <row r="3" spans="1:4" ht="21" customHeight="1">
      <c r="A3" s="12" t="s">
        <v>2</v>
      </c>
      <c r="B3" s="8" t="s">
        <v>3</v>
      </c>
      <c r="C3" s="8" t="s">
        <v>4</v>
      </c>
      <c r="D3" s="8" t="s">
        <v>5</v>
      </c>
    </row>
    <row r="4" spans="1:4" s="18" customFormat="1" ht="16.5" customHeight="1">
      <c r="A4" s="31" t="s">
        <v>6</v>
      </c>
      <c r="B4" s="12">
        <f>SUM(B5:B13)</f>
        <v>10346</v>
      </c>
      <c r="C4" s="12">
        <f>SUM(C5:C13)</f>
        <v>2475</v>
      </c>
      <c r="D4" s="12">
        <f>SUM(D5:D13)</f>
        <v>12821</v>
      </c>
    </row>
    <row r="5" spans="1:4" s="19" customFormat="1" ht="16.5" customHeight="1">
      <c r="A5" s="32" t="s">
        <v>7</v>
      </c>
      <c r="B5" s="33">
        <v>2964</v>
      </c>
      <c r="C5" s="34">
        <v>-117</v>
      </c>
      <c r="D5" s="10">
        <f>B5+C5</f>
        <v>2847</v>
      </c>
    </row>
    <row r="6" spans="1:4" s="18" customFormat="1" ht="16.5" customHeight="1">
      <c r="A6" s="32" t="s">
        <v>8</v>
      </c>
      <c r="B6" s="33">
        <v>2000</v>
      </c>
      <c r="C6" s="34">
        <v>-17</v>
      </c>
      <c r="D6" s="10">
        <f aca="true" t="shared" si="0" ref="D6:D13">B6+C6</f>
        <v>1983</v>
      </c>
    </row>
    <row r="7" spans="1:4" s="19" customFormat="1" ht="16.5" customHeight="1">
      <c r="A7" s="35" t="s">
        <v>9</v>
      </c>
      <c r="B7" s="33">
        <v>172</v>
      </c>
      <c r="C7" s="34">
        <v>-20</v>
      </c>
      <c r="D7" s="10">
        <f t="shared" si="0"/>
        <v>152</v>
      </c>
    </row>
    <row r="8" spans="1:4" s="19" customFormat="1" ht="16.5" customHeight="1">
      <c r="A8" s="35" t="s">
        <v>10</v>
      </c>
      <c r="B8" s="33">
        <v>800</v>
      </c>
      <c r="C8" s="34">
        <v>-58</v>
      </c>
      <c r="D8" s="10">
        <f t="shared" si="0"/>
        <v>742</v>
      </c>
    </row>
    <row r="9" spans="1:4" s="19" customFormat="1" ht="16.5" customHeight="1">
      <c r="A9" s="35" t="s">
        <v>11</v>
      </c>
      <c r="B9" s="33">
        <v>1194</v>
      </c>
      <c r="C9" s="34">
        <v>-190</v>
      </c>
      <c r="D9" s="10">
        <f t="shared" si="0"/>
        <v>1004</v>
      </c>
    </row>
    <row r="10" spans="1:4" s="18" customFormat="1" ht="16.5" customHeight="1">
      <c r="A10" s="35" t="s">
        <v>12</v>
      </c>
      <c r="B10" s="33">
        <v>253</v>
      </c>
      <c r="C10" s="34">
        <v>-36</v>
      </c>
      <c r="D10" s="10">
        <f t="shared" si="0"/>
        <v>217</v>
      </c>
    </row>
    <row r="11" spans="1:4" s="19" customFormat="1" ht="16.5" customHeight="1">
      <c r="A11" s="35" t="s">
        <v>13</v>
      </c>
      <c r="B11" s="33">
        <v>40</v>
      </c>
      <c r="C11" s="34">
        <v>-15</v>
      </c>
      <c r="D11" s="10">
        <f t="shared" si="0"/>
        <v>25</v>
      </c>
    </row>
    <row r="12" spans="1:4" s="18" customFormat="1" ht="16.5" customHeight="1">
      <c r="A12" s="35" t="s">
        <v>14</v>
      </c>
      <c r="B12" s="33">
        <v>1360</v>
      </c>
      <c r="C12" s="34">
        <v>-76</v>
      </c>
      <c r="D12" s="10">
        <f t="shared" si="0"/>
        <v>1284</v>
      </c>
    </row>
    <row r="13" spans="1:4" s="20" customFormat="1" ht="16.5" customHeight="1">
      <c r="A13" s="32" t="s">
        <v>15</v>
      </c>
      <c r="B13" s="33">
        <v>1563</v>
      </c>
      <c r="C13" s="34">
        <f>-201-212+3417</f>
        <v>3004</v>
      </c>
      <c r="D13" s="10">
        <f t="shared" si="0"/>
        <v>4567</v>
      </c>
    </row>
    <row r="14" spans="1:4" s="21" customFormat="1" ht="16.5" customHeight="1">
      <c r="A14" s="36" t="s">
        <v>16</v>
      </c>
      <c r="B14" s="37">
        <f>SUM(B15:B17)</f>
        <v>8213</v>
      </c>
      <c r="C14" s="37">
        <f>SUM(C15:C17)</f>
        <v>-1308</v>
      </c>
      <c r="D14" s="37">
        <f>SUM(D15:D17)</f>
        <v>6905</v>
      </c>
    </row>
    <row r="15" spans="1:4" s="22" customFormat="1" ht="16.5" customHeight="1">
      <c r="A15" s="35" t="s">
        <v>17</v>
      </c>
      <c r="B15" s="33">
        <v>5864</v>
      </c>
      <c r="C15" s="34">
        <v>-20</v>
      </c>
      <c r="D15" s="12">
        <f aca="true" t="shared" si="1" ref="D15:D17">B15+C15</f>
        <v>5844</v>
      </c>
    </row>
    <row r="16" spans="1:4" s="19" customFormat="1" ht="16.5" customHeight="1">
      <c r="A16" s="35" t="s">
        <v>18</v>
      </c>
      <c r="B16" s="33">
        <v>892</v>
      </c>
      <c r="C16" s="34">
        <v>-468</v>
      </c>
      <c r="D16" s="10">
        <f t="shared" si="1"/>
        <v>424</v>
      </c>
    </row>
    <row r="17" spans="1:4" s="19" customFormat="1" ht="16.5" customHeight="1">
      <c r="A17" s="35" t="s">
        <v>19</v>
      </c>
      <c r="B17" s="33">
        <v>1457</v>
      </c>
      <c r="C17" s="34">
        <f>-620-200</f>
        <v>-820</v>
      </c>
      <c r="D17" s="10">
        <f t="shared" si="1"/>
        <v>637</v>
      </c>
    </row>
    <row r="18" spans="1:4" s="21" customFormat="1" ht="16.5" customHeight="1">
      <c r="A18" s="36" t="s">
        <v>20</v>
      </c>
      <c r="B18" s="37">
        <f>SUM(B19:B22)</f>
        <v>20013</v>
      </c>
      <c r="C18" s="37">
        <f>SUM(C19:C22)</f>
        <v>-673</v>
      </c>
      <c r="D18" s="37">
        <f>SUM(D19:D22)</f>
        <v>19340</v>
      </c>
    </row>
    <row r="19" spans="1:4" s="19" customFormat="1" ht="16.5" customHeight="1">
      <c r="A19" s="35" t="s">
        <v>21</v>
      </c>
      <c r="B19" s="33">
        <v>1842</v>
      </c>
      <c r="C19" s="34">
        <v>-19</v>
      </c>
      <c r="D19" s="10">
        <f aca="true" t="shared" si="2" ref="D19:D22">B19+C19</f>
        <v>1823</v>
      </c>
    </row>
    <row r="20" spans="1:4" s="18" customFormat="1" ht="16.5" customHeight="1">
      <c r="A20" s="35" t="s">
        <v>22</v>
      </c>
      <c r="B20" s="33">
        <v>15357</v>
      </c>
      <c r="C20" s="34">
        <v>-54</v>
      </c>
      <c r="D20" s="10">
        <f t="shared" si="2"/>
        <v>15303</v>
      </c>
    </row>
    <row r="21" spans="1:4" s="19" customFormat="1" ht="16.5" customHeight="1">
      <c r="A21" s="35" t="s">
        <v>23</v>
      </c>
      <c r="B21" s="33">
        <v>314</v>
      </c>
      <c r="C21" s="34">
        <v>-150</v>
      </c>
      <c r="D21" s="10">
        <f t="shared" si="2"/>
        <v>164</v>
      </c>
    </row>
    <row r="22" spans="1:4" s="19" customFormat="1" ht="16.5" customHeight="1">
      <c r="A22" s="32" t="s">
        <v>24</v>
      </c>
      <c r="B22" s="33">
        <v>2500</v>
      </c>
      <c r="C22" s="33">
        <v>-450</v>
      </c>
      <c r="D22" s="33">
        <f t="shared" si="2"/>
        <v>2050</v>
      </c>
    </row>
    <row r="23" spans="1:4" s="21" customFormat="1" ht="16.5" customHeight="1">
      <c r="A23" s="36" t="s">
        <v>25</v>
      </c>
      <c r="B23" s="37">
        <f>B24</f>
        <v>8205</v>
      </c>
      <c r="C23" s="37">
        <f>C24</f>
        <v>-2361</v>
      </c>
      <c r="D23" s="37">
        <f>D24</f>
        <v>5844</v>
      </c>
    </row>
    <row r="24" spans="1:4" s="18" customFormat="1" ht="16.5" customHeight="1">
      <c r="A24" s="35" t="s">
        <v>26</v>
      </c>
      <c r="B24" s="33">
        <v>8205</v>
      </c>
      <c r="C24" s="34">
        <f>-1549-812</f>
        <v>-2361</v>
      </c>
      <c r="D24" s="12">
        <f aca="true" t="shared" si="3" ref="D24:D29">B24+C24</f>
        <v>5844</v>
      </c>
    </row>
    <row r="25" spans="1:4" s="23" customFormat="1" ht="16.5" customHeight="1">
      <c r="A25" s="38" t="s">
        <v>27</v>
      </c>
      <c r="B25" s="39">
        <f>SUM(B26:B29)</f>
        <v>3246</v>
      </c>
      <c r="C25" s="39">
        <f>SUM(C26:C29)</f>
        <v>-707</v>
      </c>
      <c r="D25" s="39">
        <f>SUM(D26:D29)</f>
        <v>2539</v>
      </c>
    </row>
    <row r="26" spans="1:4" s="19" customFormat="1" ht="16.5" customHeight="1">
      <c r="A26" s="35" t="s">
        <v>28</v>
      </c>
      <c r="B26" s="33">
        <v>174</v>
      </c>
      <c r="C26" s="34">
        <v>-74</v>
      </c>
      <c r="D26" s="10">
        <f t="shared" si="3"/>
        <v>100</v>
      </c>
    </row>
    <row r="27" spans="1:4" s="18" customFormat="1" ht="16.5" customHeight="1">
      <c r="A27" s="35" t="s">
        <v>29</v>
      </c>
      <c r="B27" s="33">
        <v>1151</v>
      </c>
      <c r="C27" s="34">
        <v>-340</v>
      </c>
      <c r="D27" s="12">
        <f t="shared" si="3"/>
        <v>811</v>
      </c>
    </row>
    <row r="28" spans="1:4" s="19" customFormat="1" ht="16.5" customHeight="1">
      <c r="A28" s="35" t="s">
        <v>30</v>
      </c>
      <c r="B28" s="33">
        <v>1711</v>
      </c>
      <c r="C28" s="34">
        <v>-156</v>
      </c>
      <c r="D28" s="10">
        <f t="shared" si="3"/>
        <v>1555</v>
      </c>
    </row>
    <row r="29" spans="1:4" s="19" customFormat="1" ht="16.5" customHeight="1">
      <c r="A29" s="35" t="s">
        <v>31</v>
      </c>
      <c r="B29" s="33">
        <v>210</v>
      </c>
      <c r="C29" s="34">
        <v>-137</v>
      </c>
      <c r="D29" s="10">
        <f t="shared" si="3"/>
        <v>73</v>
      </c>
    </row>
    <row r="30" spans="1:4" s="21" customFormat="1" ht="16.5" customHeight="1">
      <c r="A30" s="36" t="s">
        <v>32</v>
      </c>
      <c r="B30" s="37">
        <f>SUM(B31:B39)</f>
        <v>11739</v>
      </c>
      <c r="C30" s="37">
        <f>SUM(C31:C39)</f>
        <v>-1042</v>
      </c>
      <c r="D30" s="37">
        <f>SUM(D31:D39)</f>
        <v>10697</v>
      </c>
    </row>
    <row r="31" spans="1:4" s="20" customFormat="1" ht="16.5" customHeight="1">
      <c r="A31" s="32" t="s">
        <v>33</v>
      </c>
      <c r="B31" s="33">
        <v>5939</v>
      </c>
      <c r="C31" s="34">
        <v>-26</v>
      </c>
      <c r="D31" s="40">
        <f aca="true" t="shared" si="4" ref="D31:D39">B31+C31</f>
        <v>5913</v>
      </c>
    </row>
    <row r="32" spans="1:4" s="19" customFormat="1" ht="16.5" customHeight="1">
      <c r="A32" s="35" t="s">
        <v>34</v>
      </c>
      <c r="B32" s="33">
        <v>1480</v>
      </c>
      <c r="C32" s="34">
        <v>-188</v>
      </c>
      <c r="D32" s="33">
        <f t="shared" si="4"/>
        <v>1292</v>
      </c>
    </row>
    <row r="33" spans="1:4" s="19" customFormat="1" ht="16.5" customHeight="1">
      <c r="A33" s="35" t="s">
        <v>35</v>
      </c>
      <c r="B33" s="33">
        <v>770</v>
      </c>
      <c r="C33" s="34">
        <v>-108</v>
      </c>
      <c r="D33" s="33">
        <f t="shared" si="4"/>
        <v>662</v>
      </c>
    </row>
    <row r="34" spans="1:4" s="19" customFormat="1" ht="16.5" customHeight="1">
      <c r="A34" s="35" t="s">
        <v>36</v>
      </c>
      <c r="B34" s="33">
        <v>217</v>
      </c>
      <c r="C34" s="34">
        <v>-69</v>
      </c>
      <c r="D34" s="33">
        <f t="shared" si="4"/>
        <v>148</v>
      </c>
    </row>
    <row r="35" spans="1:4" s="19" customFormat="1" ht="16.5" customHeight="1">
      <c r="A35" s="35" t="s">
        <v>37</v>
      </c>
      <c r="B35" s="33">
        <v>117</v>
      </c>
      <c r="C35" s="34">
        <v>-42</v>
      </c>
      <c r="D35" s="33">
        <f t="shared" si="4"/>
        <v>75</v>
      </c>
    </row>
    <row r="36" spans="1:4" s="19" customFormat="1" ht="16.5" customHeight="1">
      <c r="A36" s="35" t="s">
        <v>38</v>
      </c>
      <c r="B36" s="33">
        <v>273</v>
      </c>
      <c r="C36" s="34">
        <v>-21</v>
      </c>
      <c r="D36" s="33">
        <f t="shared" si="4"/>
        <v>252</v>
      </c>
    </row>
    <row r="37" spans="1:4" s="19" customFormat="1" ht="16.5" customHeight="1">
      <c r="A37" s="35" t="s">
        <v>39</v>
      </c>
      <c r="B37" s="33">
        <v>1067</v>
      </c>
      <c r="C37" s="34">
        <v>-48</v>
      </c>
      <c r="D37" s="33">
        <f t="shared" si="4"/>
        <v>1019</v>
      </c>
    </row>
    <row r="38" spans="1:4" s="19" customFormat="1" ht="16.5" customHeight="1">
      <c r="A38" s="35" t="s">
        <v>40</v>
      </c>
      <c r="B38" s="33">
        <v>557</v>
      </c>
      <c r="C38" s="34">
        <v>-40</v>
      </c>
      <c r="D38" s="33">
        <f t="shared" si="4"/>
        <v>517</v>
      </c>
    </row>
    <row r="39" spans="1:4" s="19" customFormat="1" ht="16.5" customHeight="1">
      <c r="A39" s="35" t="s">
        <v>41</v>
      </c>
      <c r="B39" s="33">
        <v>1319</v>
      </c>
      <c r="C39" s="34">
        <v>-500</v>
      </c>
      <c r="D39" s="33">
        <f t="shared" si="4"/>
        <v>819</v>
      </c>
    </row>
    <row r="40" spans="1:4" s="24" customFormat="1" ht="16.5" customHeight="1">
      <c r="A40" s="36" t="s">
        <v>42</v>
      </c>
      <c r="B40" s="39">
        <f>SUM(B41:B47)</f>
        <v>28125</v>
      </c>
      <c r="C40" s="39">
        <f>SUM(C41:C47)</f>
        <v>-414</v>
      </c>
      <c r="D40" s="39">
        <f>SUM(D41:D47)</f>
        <v>27711</v>
      </c>
    </row>
    <row r="41" spans="1:4" s="19" customFormat="1" ht="16.5" customHeight="1">
      <c r="A41" s="35" t="s">
        <v>43</v>
      </c>
      <c r="B41" s="33">
        <v>2854</v>
      </c>
      <c r="C41" s="34">
        <v>-42</v>
      </c>
      <c r="D41" s="33">
        <f aca="true" t="shared" si="5" ref="D41:D64">B41+C41</f>
        <v>2812</v>
      </c>
    </row>
    <row r="42" spans="1:4" s="19" customFormat="1" ht="16.5" customHeight="1">
      <c r="A42" s="35" t="s">
        <v>44</v>
      </c>
      <c r="B42" s="33">
        <v>804</v>
      </c>
      <c r="C42" s="34">
        <v>-35</v>
      </c>
      <c r="D42" s="33">
        <f t="shared" si="5"/>
        <v>769</v>
      </c>
    </row>
    <row r="43" spans="1:4" s="19" customFormat="1" ht="16.5" customHeight="1">
      <c r="A43" s="35" t="s">
        <v>45</v>
      </c>
      <c r="B43" s="33">
        <v>648</v>
      </c>
      <c r="C43" s="34">
        <v>-23</v>
      </c>
      <c r="D43" s="33">
        <f t="shared" si="5"/>
        <v>625</v>
      </c>
    </row>
    <row r="44" spans="1:4" s="19" customFormat="1" ht="16.5" customHeight="1">
      <c r="A44" s="35" t="s">
        <v>46</v>
      </c>
      <c r="B44" s="33">
        <v>935</v>
      </c>
      <c r="C44" s="34">
        <v>-60</v>
      </c>
      <c r="D44" s="33">
        <f t="shared" si="5"/>
        <v>875</v>
      </c>
    </row>
    <row r="45" spans="1:4" s="19" customFormat="1" ht="16.5" customHeight="1">
      <c r="A45" s="35" t="s">
        <v>47</v>
      </c>
      <c r="B45" s="33">
        <v>21735</v>
      </c>
      <c r="C45" s="34">
        <v>-43</v>
      </c>
      <c r="D45" s="33">
        <f t="shared" si="5"/>
        <v>21692</v>
      </c>
    </row>
    <row r="46" spans="1:4" s="19" customFormat="1" ht="16.5" customHeight="1">
      <c r="A46" s="35" t="s">
        <v>48</v>
      </c>
      <c r="B46" s="33">
        <v>468</v>
      </c>
      <c r="C46" s="34">
        <v>-66</v>
      </c>
      <c r="D46" s="33">
        <f t="shared" si="5"/>
        <v>402</v>
      </c>
    </row>
    <row r="47" spans="1:4" s="19" customFormat="1" ht="16.5" customHeight="1">
      <c r="A47" s="35" t="s">
        <v>49</v>
      </c>
      <c r="B47" s="33">
        <v>681</v>
      </c>
      <c r="C47" s="34">
        <f>-86-59</f>
        <v>-145</v>
      </c>
      <c r="D47" s="33">
        <f t="shared" si="5"/>
        <v>536</v>
      </c>
    </row>
    <row r="48" spans="1:4" s="21" customFormat="1" ht="16.5" customHeight="1">
      <c r="A48" s="36" t="s">
        <v>50</v>
      </c>
      <c r="B48" s="37">
        <f>SUM(B49:B50)</f>
        <v>4668</v>
      </c>
      <c r="C48" s="37">
        <f>SUM(C49:C50)</f>
        <v>-1196</v>
      </c>
      <c r="D48" s="37">
        <f>SUM(D49:D50)</f>
        <v>3472</v>
      </c>
    </row>
    <row r="49" spans="1:4" s="19" customFormat="1" ht="16.5" customHeight="1">
      <c r="A49" s="35" t="s">
        <v>51</v>
      </c>
      <c r="B49" s="33">
        <v>3668</v>
      </c>
      <c r="C49" s="34">
        <v>-1010</v>
      </c>
      <c r="D49" s="33">
        <f t="shared" si="5"/>
        <v>2658</v>
      </c>
    </row>
    <row r="50" spans="1:4" s="19" customFormat="1" ht="16.5" customHeight="1">
      <c r="A50" s="35" t="s">
        <v>52</v>
      </c>
      <c r="B50" s="33">
        <v>1000</v>
      </c>
      <c r="C50" s="34">
        <v>-186</v>
      </c>
      <c r="D50" s="33">
        <f t="shared" si="5"/>
        <v>814</v>
      </c>
    </row>
    <row r="51" spans="1:4" s="21" customFormat="1" ht="16.5" customHeight="1">
      <c r="A51" s="36" t="s">
        <v>53</v>
      </c>
      <c r="B51" s="37">
        <f>B52</f>
        <v>1070</v>
      </c>
      <c r="C51" s="37">
        <f>C52</f>
        <v>-85</v>
      </c>
      <c r="D51" s="37">
        <f>D52</f>
        <v>985</v>
      </c>
    </row>
    <row r="52" spans="1:4" s="19" customFormat="1" ht="16.5" customHeight="1">
      <c r="A52" s="35" t="s">
        <v>54</v>
      </c>
      <c r="B52" s="33">
        <v>1070</v>
      </c>
      <c r="C52" s="34">
        <v>-85</v>
      </c>
      <c r="D52" s="33">
        <f t="shared" si="5"/>
        <v>985</v>
      </c>
    </row>
    <row r="53" spans="1:4" s="21" customFormat="1" ht="16.5" customHeight="1">
      <c r="A53" s="36" t="s">
        <v>55</v>
      </c>
      <c r="B53" s="37">
        <f>SUM(B54:B58)</f>
        <v>9747</v>
      </c>
      <c r="C53" s="37">
        <f>SUM(C54:C58)</f>
        <v>-1844</v>
      </c>
      <c r="D53" s="37">
        <f>SUM(D54:D58)</f>
        <v>7903</v>
      </c>
    </row>
    <row r="54" spans="1:4" s="21" customFormat="1" ht="16.5" customHeight="1">
      <c r="A54" s="32" t="s">
        <v>56</v>
      </c>
      <c r="B54" s="37">
        <v>192</v>
      </c>
      <c r="C54" s="37">
        <v>1500</v>
      </c>
      <c r="D54" s="37">
        <f>B54+C54</f>
        <v>1692</v>
      </c>
    </row>
    <row r="55" spans="1:4" s="19" customFormat="1" ht="16.5" customHeight="1">
      <c r="A55" s="35" t="s">
        <v>57</v>
      </c>
      <c r="B55" s="33">
        <v>3112</v>
      </c>
      <c r="C55" s="34">
        <v>-2529</v>
      </c>
      <c r="D55" s="33">
        <f>B55+C55</f>
        <v>583</v>
      </c>
    </row>
    <row r="56" spans="1:4" s="19" customFormat="1" ht="16.5" customHeight="1">
      <c r="A56" s="35" t="s">
        <v>58</v>
      </c>
      <c r="B56" s="33">
        <v>5331</v>
      </c>
      <c r="C56" s="34">
        <v>-695</v>
      </c>
      <c r="D56" s="33">
        <f>B56+C56</f>
        <v>4636</v>
      </c>
    </row>
    <row r="57" spans="1:4" s="19" customFormat="1" ht="16.5" customHeight="1">
      <c r="A57" s="35" t="s">
        <v>59</v>
      </c>
      <c r="B57" s="33">
        <v>271</v>
      </c>
      <c r="C57" s="34">
        <v>-47</v>
      </c>
      <c r="D57" s="33">
        <f>B57+C57</f>
        <v>224</v>
      </c>
    </row>
    <row r="58" spans="1:4" s="19" customFormat="1" ht="16.5" customHeight="1">
      <c r="A58" s="35" t="s">
        <v>60</v>
      </c>
      <c r="B58" s="33">
        <v>841</v>
      </c>
      <c r="C58" s="34">
        <v>-73</v>
      </c>
      <c r="D58" s="33">
        <f>B58+C58</f>
        <v>768</v>
      </c>
    </row>
    <row r="59" spans="1:4" s="19" customFormat="1" ht="16.5" customHeight="1">
      <c r="A59" s="36" t="s">
        <v>61</v>
      </c>
      <c r="B59" s="33">
        <f>B60</f>
        <v>0</v>
      </c>
      <c r="C59" s="33">
        <f>C60</f>
        <v>0</v>
      </c>
      <c r="D59" s="33">
        <f>D60</f>
        <v>0</v>
      </c>
    </row>
    <row r="60" spans="1:4" s="25" customFormat="1" ht="16.5" customHeight="1">
      <c r="A60" s="41" t="s">
        <v>62</v>
      </c>
      <c r="B60" s="42"/>
      <c r="C60" s="43"/>
      <c r="D60" s="42">
        <f>B60+C60</f>
        <v>0</v>
      </c>
    </row>
    <row r="61" spans="1:4" s="24" customFormat="1" ht="16.5" customHeight="1">
      <c r="A61" s="36" t="s">
        <v>63</v>
      </c>
      <c r="B61" s="39">
        <f>SUM(B62)</f>
        <v>4372</v>
      </c>
      <c r="C61" s="39">
        <f>SUM(C62)</f>
        <v>-264</v>
      </c>
      <c r="D61" s="39">
        <f>SUM(D62)</f>
        <v>4108</v>
      </c>
    </row>
    <row r="62" spans="1:4" s="19" customFormat="1" ht="16.5" customHeight="1">
      <c r="A62" s="35" t="s">
        <v>64</v>
      </c>
      <c r="B62" s="33">
        <v>4372</v>
      </c>
      <c r="C62" s="34">
        <v>-264</v>
      </c>
      <c r="D62" s="33">
        <f>B62+C62</f>
        <v>4108</v>
      </c>
    </row>
    <row r="63" spans="1:4" s="21" customFormat="1" ht="16.5" customHeight="1">
      <c r="A63" s="36" t="s">
        <v>65</v>
      </c>
      <c r="B63" s="37">
        <f>B64</f>
        <v>115</v>
      </c>
      <c r="C63" s="37">
        <f>C64</f>
        <v>-43</v>
      </c>
      <c r="D63" s="37">
        <f>D64</f>
        <v>72</v>
      </c>
    </row>
    <row r="64" spans="1:4" s="19" customFormat="1" ht="16.5" customHeight="1">
      <c r="A64" s="35" t="s">
        <v>66</v>
      </c>
      <c r="B64" s="33">
        <v>115</v>
      </c>
      <c r="C64" s="34">
        <v>-43</v>
      </c>
      <c r="D64" s="33">
        <f>B64+C64</f>
        <v>72</v>
      </c>
    </row>
    <row r="65" spans="1:4" s="21" customFormat="1" ht="16.5" customHeight="1">
      <c r="A65" s="36" t="s">
        <v>67</v>
      </c>
      <c r="B65" s="37">
        <f>B66</f>
        <v>903</v>
      </c>
      <c r="C65" s="37">
        <f>C66</f>
        <v>-275</v>
      </c>
      <c r="D65" s="37">
        <f>D66</f>
        <v>628</v>
      </c>
    </row>
    <row r="66" spans="1:4" s="19" customFormat="1" ht="16.5" customHeight="1">
      <c r="A66" s="35" t="s">
        <v>68</v>
      </c>
      <c r="B66" s="33">
        <v>903</v>
      </c>
      <c r="C66" s="34">
        <v>-275</v>
      </c>
      <c r="D66" s="33">
        <f>B66+C66</f>
        <v>628</v>
      </c>
    </row>
    <row r="67" spans="1:4" s="21" customFormat="1" ht="16.5" customHeight="1">
      <c r="A67" s="36" t="s">
        <v>69</v>
      </c>
      <c r="B67" s="37">
        <v>2291</v>
      </c>
      <c r="C67" s="37"/>
      <c r="D67" s="37">
        <f>B67+C67</f>
        <v>2291</v>
      </c>
    </row>
    <row r="68" spans="1:4" s="21" customFormat="1" ht="16.5" customHeight="1">
      <c r="A68" s="36" t="s">
        <v>70</v>
      </c>
      <c r="B68" s="37">
        <v>3</v>
      </c>
      <c r="C68" s="37">
        <v>3737</v>
      </c>
      <c r="D68" s="37">
        <f>B68+C68</f>
        <v>3740</v>
      </c>
    </row>
    <row r="70" spans="1:4" s="26" customFormat="1" ht="16.5" customHeight="1">
      <c r="A70" s="44" t="s">
        <v>71</v>
      </c>
      <c r="B70" s="8">
        <f>B4+B14+B18+B23+B25+B30+B40+B48+B51+B53+B61+B63+B65+B67+B59+B68</f>
        <v>113056</v>
      </c>
      <c r="C70" s="8">
        <f>C4+C14+C18+C23+C25+C30+C40+C48+C51+C53+C61+C63+C65+C67+C59+C68</f>
        <v>-4000</v>
      </c>
      <c r="D70" s="8">
        <f>D4+D14+D18+D23+D25+D30+D40+D48+D51+D53+D61+D63+D65+D67+D59+D68</f>
        <v>109056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30">
      <selection activeCell="I17" sqref="I17"/>
    </sheetView>
  </sheetViews>
  <sheetFormatPr defaultColWidth="9.00390625" defaultRowHeight="14.25"/>
  <cols>
    <col min="1" max="1" width="46.00390625" style="0" customWidth="1"/>
    <col min="2" max="2" width="12.75390625" style="3" customWidth="1"/>
    <col min="3" max="3" width="13.625" style="0" customWidth="1"/>
    <col min="4" max="4" width="14.625" style="0" customWidth="1"/>
  </cols>
  <sheetData>
    <row r="1" spans="1:4" ht="20.25">
      <c r="A1" s="4" t="s">
        <v>72</v>
      </c>
      <c r="B1" s="4"/>
      <c r="C1" s="4"/>
      <c r="D1" s="4"/>
    </row>
    <row r="2" spans="1:4" ht="15">
      <c r="A2" s="5"/>
      <c r="B2" s="6"/>
      <c r="C2" s="6"/>
      <c r="D2" s="7" t="s">
        <v>1</v>
      </c>
    </row>
    <row r="3" spans="1:4" ht="15">
      <c r="A3" s="8" t="s">
        <v>2</v>
      </c>
      <c r="B3" s="8" t="s">
        <v>3</v>
      </c>
      <c r="C3" s="8" t="s">
        <v>4</v>
      </c>
      <c r="D3" s="8" t="s">
        <v>5</v>
      </c>
    </row>
    <row r="4" spans="1:4" ht="15">
      <c r="A4" s="9" t="s">
        <v>73</v>
      </c>
      <c r="B4" s="10"/>
      <c r="C4" s="10"/>
      <c r="D4" s="10">
        <f>B4+C4</f>
        <v>0</v>
      </c>
    </row>
    <row r="5" spans="1:4" s="1" customFormat="1" ht="15">
      <c r="A5" s="11" t="s">
        <v>74</v>
      </c>
      <c r="B5" s="10"/>
      <c r="C5" s="12"/>
      <c r="D5" s="10">
        <f aca="true" t="shared" si="0" ref="D5:D38">B5+C5</f>
        <v>0</v>
      </c>
    </row>
    <row r="6" spans="1:4" ht="15">
      <c r="A6" s="11" t="s">
        <v>75</v>
      </c>
      <c r="B6" s="10"/>
      <c r="C6" s="10"/>
      <c r="D6" s="10">
        <f t="shared" si="0"/>
        <v>0</v>
      </c>
    </row>
    <row r="7" spans="1:4" ht="15">
      <c r="A7" s="9" t="s">
        <v>76</v>
      </c>
      <c r="B7" s="10">
        <v>1655</v>
      </c>
      <c r="C7" s="10"/>
      <c r="D7" s="10">
        <f t="shared" si="0"/>
        <v>1655</v>
      </c>
    </row>
    <row r="8" spans="1:4" s="1" customFormat="1" ht="15">
      <c r="A8" s="13" t="s">
        <v>77</v>
      </c>
      <c r="B8" s="10">
        <v>1655</v>
      </c>
      <c r="C8" s="12"/>
      <c r="D8" s="10">
        <f t="shared" si="0"/>
        <v>1655</v>
      </c>
    </row>
    <row r="9" spans="1:4" ht="15">
      <c r="A9" s="13" t="s">
        <v>78</v>
      </c>
      <c r="B9" s="10">
        <v>845</v>
      </c>
      <c r="C9" s="10"/>
      <c r="D9" s="10">
        <f t="shared" si="0"/>
        <v>845</v>
      </c>
    </row>
    <row r="10" spans="1:4" ht="15">
      <c r="A10" s="13" t="s">
        <v>79</v>
      </c>
      <c r="B10" s="10">
        <v>810</v>
      </c>
      <c r="C10" s="10"/>
      <c r="D10" s="10">
        <f t="shared" si="0"/>
        <v>810</v>
      </c>
    </row>
    <row r="11" spans="1:4" ht="15">
      <c r="A11" s="9" t="s">
        <v>80</v>
      </c>
      <c r="B11" s="10">
        <f>B12+B20+B22+B23+B26</f>
        <v>84369</v>
      </c>
      <c r="C11" s="10">
        <f>C12+C20+C22+C23+C26</f>
        <v>4000</v>
      </c>
      <c r="D11" s="10">
        <f>D12+D20+D22+D23+D26</f>
        <v>88369</v>
      </c>
    </row>
    <row r="12" spans="1:4" s="1" customFormat="1" ht="15">
      <c r="A12" s="9" t="s">
        <v>81</v>
      </c>
      <c r="B12" s="10">
        <v>78087</v>
      </c>
      <c r="C12" s="12">
        <f>SUM(C13:C19)</f>
        <v>2554</v>
      </c>
      <c r="D12" s="10">
        <f t="shared" si="0"/>
        <v>80641</v>
      </c>
    </row>
    <row r="13" spans="1:4" ht="15">
      <c r="A13" s="14" t="s">
        <v>82</v>
      </c>
      <c r="B13" s="10">
        <v>29295</v>
      </c>
      <c r="C13" s="10"/>
      <c r="D13" s="10">
        <f t="shared" si="0"/>
        <v>29295</v>
      </c>
    </row>
    <row r="14" spans="1:4" s="1" customFormat="1" ht="15">
      <c r="A14" s="14" t="s">
        <v>83</v>
      </c>
      <c r="B14" s="10">
        <v>6061</v>
      </c>
      <c r="C14" s="12"/>
      <c r="D14" s="10">
        <f t="shared" si="0"/>
        <v>6061</v>
      </c>
    </row>
    <row r="15" spans="1:4" ht="15">
      <c r="A15" s="14" t="s">
        <v>84</v>
      </c>
      <c r="B15" s="10">
        <v>5850</v>
      </c>
      <c r="C15" s="10"/>
      <c r="D15" s="10">
        <f t="shared" si="0"/>
        <v>5850</v>
      </c>
    </row>
    <row r="16" spans="1:4" ht="15">
      <c r="A16" s="14" t="s">
        <v>85</v>
      </c>
      <c r="B16" s="10">
        <v>11525</v>
      </c>
      <c r="C16" s="10">
        <v>-1446</v>
      </c>
      <c r="D16" s="10">
        <f t="shared" si="0"/>
        <v>10079</v>
      </c>
    </row>
    <row r="17" spans="1:4" s="2" customFormat="1" ht="15">
      <c r="A17" s="14" t="s">
        <v>86</v>
      </c>
      <c r="B17" s="10">
        <v>2947</v>
      </c>
      <c r="C17" s="12"/>
      <c r="D17" s="10">
        <f t="shared" si="0"/>
        <v>2947</v>
      </c>
    </row>
    <row r="18" spans="1:4" ht="15">
      <c r="A18" s="14" t="s">
        <v>87</v>
      </c>
      <c r="B18" s="10">
        <v>21432</v>
      </c>
      <c r="C18" s="10">
        <v>4000</v>
      </c>
      <c r="D18" s="10">
        <f t="shared" si="0"/>
        <v>25432</v>
      </c>
    </row>
    <row r="19" spans="1:4" ht="15">
      <c r="A19" s="14" t="s">
        <v>88</v>
      </c>
      <c r="B19" s="10">
        <v>977</v>
      </c>
      <c r="C19" s="10"/>
      <c r="D19" s="10">
        <f t="shared" si="0"/>
        <v>977</v>
      </c>
    </row>
    <row r="20" spans="1:4" ht="15">
      <c r="A20" s="9" t="s">
        <v>89</v>
      </c>
      <c r="B20" s="10">
        <v>1044</v>
      </c>
      <c r="C20" s="10"/>
      <c r="D20" s="10">
        <f t="shared" si="0"/>
        <v>1044</v>
      </c>
    </row>
    <row r="21" spans="1:4" ht="15">
      <c r="A21" s="14" t="s">
        <v>82</v>
      </c>
      <c r="B21" s="10">
        <v>1044</v>
      </c>
      <c r="C21" s="10"/>
      <c r="D21" s="10">
        <f t="shared" si="0"/>
        <v>1044</v>
      </c>
    </row>
    <row r="22" spans="1:4" ht="15">
      <c r="A22" s="9" t="s">
        <v>90</v>
      </c>
      <c r="B22" s="10">
        <v>835</v>
      </c>
      <c r="C22" s="10"/>
      <c r="D22" s="10">
        <f t="shared" si="0"/>
        <v>835</v>
      </c>
    </row>
    <row r="23" spans="1:4" s="1" customFormat="1" ht="15">
      <c r="A23" s="9" t="s">
        <v>91</v>
      </c>
      <c r="B23" s="10">
        <v>4097</v>
      </c>
      <c r="C23" s="12">
        <f>C25</f>
        <v>1446</v>
      </c>
      <c r="D23" s="10">
        <f t="shared" si="0"/>
        <v>5543</v>
      </c>
    </row>
    <row r="24" spans="1:4" ht="15">
      <c r="A24" s="14" t="s">
        <v>92</v>
      </c>
      <c r="B24" s="10">
        <v>4097</v>
      </c>
      <c r="C24" s="10"/>
      <c r="D24" s="10">
        <f t="shared" si="0"/>
        <v>4097</v>
      </c>
    </row>
    <row r="25" spans="1:4" s="1" customFormat="1" ht="15">
      <c r="A25" s="14" t="s">
        <v>93</v>
      </c>
      <c r="B25" s="10"/>
      <c r="C25" s="12">
        <v>1446</v>
      </c>
      <c r="D25" s="10">
        <f t="shared" si="0"/>
        <v>1446</v>
      </c>
    </row>
    <row r="26" spans="1:4" ht="15">
      <c r="A26" s="9" t="s">
        <v>94</v>
      </c>
      <c r="B26" s="10">
        <v>306</v>
      </c>
      <c r="C26" s="10"/>
      <c r="D26" s="10">
        <f t="shared" si="0"/>
        <v>306</v>
      </c>
    </row>
    <row r="27" spans="1:4" s="1" customFormat="1" ht="15">
      <c r="A27" s="9" t="s">
        <v>95</v>
      </c>
      <c r="B27" s="10">
        <v>306</v>
      </c>
      <c r="C27" s="12"/>
      <c r="D27" s="10">
        <f t="shared" si="0"/>
        <v>306</v>
      </c>
    </row>
    <row r="28" spans="1:4" ht="15">
      <c r="A28" s="9" t="s">
        <v>96</v>
      </c>
      <c r="B28" s="10">
        <v>56</v>
      </c>
      <c r="C28" s="10"/>
      <c r="D28" s="10">
        <f t="shared" si="0"/>
        <v>56</v>
      </c>
    </row>
    <row r="29" spans="1:4" s="1" customFormat="1" ht="15">
      <c r="A29" s="14" t="s">
        <v>97</v>
      </c>
      <c r="B29" s="10">
        <v>56</v>
      </c>
      <c r="C29" s="12"/>
      <c r="D29" s="10">
        <f t="shared" si="0"/>
        <v>56</v>
      </c>
    </row>
    <row r="30" spans="1:4" ht="15">
      <c r="A30" s="14" t="s">
        <v>79</v>
      </c>
      <c r="B30" s="10">
        <v>56</v>
      </c>
      <c r="C30" s="10"/>
      <c r="D30" s="10">
        <f t="shared" si="0"/>
        <v>56</v>
      </c>
    </row>
    <row r="31" spans="1:4" s="1" customFormat="1" ht="15">
      <c r="A31" s="13" t="s">
        <v>98</v>
      </c>
      <c r="B31" s="10">
        <v>118</v>
      </c>
      <c r="C31" s="12"/>
      <c r="D31" s="10">
        <f t="shared" si="0"/>
        <v>118</v>
      </c>
    </row>
    <row r="32" spans="1:4" ht="15">
      <c r="A32" s="14" t="s">
        <v>99</v>
      </c>
      <c r="B32" s="10"/>
      <c r="C32" s="10"/>
      <c r="D32" s="10">
        <f t="shared" si="0"/>
        <v>0</v>
      </c>
    </row>
    <row r="33" spans="1:4" ht="15">
      <c r="A33" s="14" t="s">
        <v>100</v>
      </c>
      <c r="B33" s="10"/>
      <c r="C33" s="10"/>
      <c r="D33" s="10">
        <f t="shared" si="0"/>
        <v>0</v>
      </c>
    </row>
    <row r="34" spans="1:4" ht="15">
      <c r="A34" s="14" t="s">
        <v>101</v>
      </c>
      <c r="B34" s="10">
        <v>118</v>
      </c>
      <c r="C34" s="10"/>
      <c r="D34" s="10">
        <f t="shared" si="0"/>
        <v>118</v>
      </c>
    </row>
    <row r="35" spans="1:4" ht="15">
      <c r="A35" s="14" t="s">
        <v>102</v>
      </c>
      <c r="B35" s="10">
        <v>86</v>
      </c>
      <c r="C35" s="15"/>
      <c r="D35" s="10">
        <f t="shared" si="0"/>
        <v>86</v>
      </c>
    </row>
    <row r="36" spans="1:4" ht="15">
      <c r="A36" s="14" t="s">
        <v>103</v>
      </c>
      <c r="B36" s="10">
        <v>32</v>
      </c>
      <c r="C36" s="15"/>
      <c r="D36" s="10">
        <f t="shared" si="0"/>
        <v>32</v>
      </c>
    </row>
    <row r="37" spans="1:4" ht="15">
      <c r="A37" s="13" t="s">
        <v>104</v>
      </c>
      <c r="B37" s="10">
        <v>4357</v>
      </c>
      <c r="C37" s="15"/>
      <c r="D37" s="10">
        <f t="shared" si="0"/>
        <v>4357</v>
      </c>
    </row>
    <row r="38" spans="1:4" ht="15">
      <c r="A38" s="13" t="s">
        <v>105</v>
      </c>
      <c r="B38" s="10">
        <v>4357</v>
      </c>
      <c r="C38" s="15"/>
      <c r="D38" s="10">
        <f t="shared" si="0"/>
        <v>4357</v>
      </c>
    </row>
    <row r="39" spans="1:4" ht="15">
      <c r="A39" s="15"/>
      <c r="B39" s="16"/>
      <c r="C39" s="15"/>
      <c r="D39" s="15"/>
    </row>
    <row r="40" spans="1:4" ht="15">
      <c r="A40" s="15" t="s">
        <v>71</v>
      </c>
      <c r="B40" s="17">
        <f>B4+B7+B11+B28+B31+B37</f>
        <v>90555</v>
      </c>
      <c r="C40" s="17">
        <f>C4+C7+C11+C28+C31+C37</f>
        <v>4000</v>
      </c>
      <c r="D40" s="17">
        <f>D4+D7+D11+D28+D31+D37</f>
        <v>94555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2022-04-12T00:49:01Z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02F83EC9827C4AF3832EF39CD2CB7547</vt:lpwstr>
  </property>
</Properties>
</file>